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18 - 26.4. - ZCU - AV technika (II.) 009-2021 - CENY\"/>
    </mc:Choice>
  </mc:AlternateContent>
  <xr:revisionPtr revIDLastSave="0" documentId="13_ncr:1_{BE058151-261A-4805-9FD1-6B119A9BF6B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AVT!$B$1:$T$19</definedName>
  </definedNames>
  <calcPr calcId="18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S15" i="1"/>
  <c r="T15" i="1"/>
  <c r="S16" i="1"/>
  <c r="T16" i="1"/>
  <c r="P12" i="1"/>
  <c r="P13" i="1"/>
  <c r="P14" i="1"/>
  <c r="P15" i="1"/>
  <c r="P16" i="1" l="1"/>
  <c r="P9" i="1" l="1"/>
  <c r="P10" i="1"/>
  <c r="P11" i="1"/>
  <c r="S9" i="1"/>
  <c r="T9" i="1"/>
  <c r="S10" i="1"/>
  <c r="T10" i="1"/>
  <c r="S11" i="1"/>
  <c r="T11" i="1"/>
  <c r="S8" i="1" l="1"/>
  <c r="T8" i="1"/>
  <c r="P8" i="1"/>
  <c r="T7" i="1" l="1"/>
  <c r="S7" i="1"/>
  <c r="R19" i="1" s="1"/>
  <c r="P7" i="1"/>
  <c r="Q19" i="1" s="1"/>
</calcChain>
</file>

<file path=xl/sharedStrings.xml><?xml version="1.0" encoding="utf-8"?>
<sst xmlns="http://schemas.openxmlformats.org/spreadsheetml/2006/main" count="94" uniqueCount="73">
  <si>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</si>
  <si>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</si>
  <si>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</si>
  <si>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</si>
  <si>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</si>
  <si>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</si>
  <si>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</si>
  <si>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</si>
  <si>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</si>
  <si>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</si>
  <si>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</si>
  <si>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</si>
  <si>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</si>
  <si>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</si>
  <si>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32342100-3 - Hlavová sluchátka</t>
  </si>
  <si>
    <t>32342450-1 - Přístroje pro záznam hlasu</t>
  </si>
  <si>
    <t>38650000-6 - Fotografické vybavení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</si>
  <si>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</si>
  <si>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</si>
  <si>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</si>
  <si>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</si>
  <si>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</si>
  <si>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</si>
  <si>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</si>
  <si>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</si>
  <si>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</si>
  <si>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</si>
  <si>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</si>
  <si>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</si>
  <si>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</si>
  <si>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</si>
  <si>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NE</t>
  </si>
  <si>
    <t>Odkaz na  splnění požadavku
TCO Certified / Energy star</t>
  </si>
  <si>
    <t>Webkamera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</si>
  <si>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</si>
  <si>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</si>
  <si>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Webkamera s mikrofonem</t>
  </si>
  <si>
    <t>Sluchátka s mikrofonem USB</t>
  </si>
  <si>
    <t>Sluchátka s mikrofonem jack</t>
  </si>
  <si>
    <t>Sluchátka s mikrofonem 2x jack</t>
  </si>
  <si>
    <t>Konferenční mikrofon / reproduktor</t>
  </si>
  <si>
    <t>Příloha č. 2 Kupní smlouvy - technická specifikace
Audiovizuální technika (II.) 009-2021</t>
  </si>
  <si>
    <t>Ing. Jiří Vaněk, 
Tel.: 37763 8714</t>
  </si>
  <si>
    <t>Univerzitní 22,
301 00 Plzeň,
 Fakulta strojní -
Regionální technologický institut,
místnost UL 308</t>
  </si>
  <si>
    <t>Webkamera s rozlišením minimálně FullHD (1920x1080px). 
Připojení k PC skrze USB 2.0 nebo vyšší. 
Vestavěný mikrofon. 
Podpora operačního systému Windows 10 64bit.</t>
  </si>
  <si>
    <t>Sluchátka s mikrofonem a hlavovým mostem. 
Připojení k PC skze USB.
Délka kabelu minimálně 1,5 metru.</t>
  </si>
  <si>
    <t>Sluchátka s mikrofonem a hlavovým mostem. 
Připojení k PC skze kombinovaného konektoru sluchátek/mikrofonu 1x 3,5mm jack. 
Délka kabelu minimálně 1,5 metru.</t>
  </si>
  <si>
    <t>Sluchátka s mikrofonem a hlavovým mostem. 
Připojení k PC skze 2x 3,5mm jack. 
Délka kabelu minimálně 1,5 metru.</t>
  </si>
  <si>
    <t>Konferenční zařízení s reproduktorem a mikrofonem. 
Připojení k PC skrze USB.
Délka kabelu minimálně 1,5 metru. 
Všesměrové snímání hlasu. 
Ovládání hlasitosti přímo na zařízeni.</t>
  </si>
  <si>
    <t>PTZ web kamera</t>
  </si>
  <si>
    <t xml:space="preserve">Ing. Jaroslav Toninger,
Tel.: 606 665 162, 
37763 2029 </t>
  </si>
  <si>
    <t>Technická 8,
301 00 Plzeň,
Fakulta aplikovaných věd -
Děkanát,
místnost UC 133</t>
  </si>
  <si>
    <t>Webkamera video rozlišení minimálně 1920x1080, min 30fps.
Podpora H.264.
Minimálně 4x digitální zoom.
Automatické zaostřování, Optika Carl Zeiss.
Automatická korekce osvětlení - jasný obraz i za horších světelných podmínek.
Zorné pole minimálně 90°.
Minimálně 2 integrované duální stereofonn všesměrovéí mikrofony.
Připojení prostřednictvím USB.
Odnímatelná krytka objektivu.
Univerzální klip s možností připevnění ke stativu pro přichycení k notebookům, displejům LCD nebo monitorům.
Podpora operačních systémů: Microsoft Windows 10, Mac OS, Linux.</t>
  </si>
  <si>
    <t>Stativ</t>
  </si>
  <si>
    <t>Stativ s fluidní hlavou a nosností min. 5 kg. 
Dosahuje výšky až 170 cm. 
Hliníková konstrukce.
Součástí brašna pro přenos.
Upevnění kamery 1/4" šroub.
Panoramatická rotace 360°.
Rychloupínací destička.
Počet sekcí 3.
Gumové zakončení nožiček.
Háček pro zatížení stativu.</t>
  </si>
  <si>
    <t>Konferenční zařízení</t>
  </si>
  <si>
    <t>Mini přenosný hlasový komunikátor s dosahem až 30 m. 
Přítomnost 360° vícesměrového mikrofonu.
Odstup signál šum +70dB.
Výkon minimálně 10W.
Frekvenční rozsah minimálně 250 Hz - 14000 Hz.
Tělo přístroje musí disponovat minimálně tlačítky umožňující: zvýšení hlasitosti, snížení hlasitosti a aktivaci a deaktivaci mikrofonu.
Výdrž baterie až 15 hodin. 
Konektivita přes USB-A anebo Bluetooth v3.0 technologii.
Možnost ovládání pomocí hlasových pokynů. 
Možnost připojit až 2 zařízení současně. 
Optimalizováno pro Unified Communication. 
Součástí balení ochranné pouzdro a USB.
Dongle do PC.
Podpora operačních systémů Microsoft Windows 10, Linux.
Certifikace Skype For Business.</t>
  </si>
  <si>
    <t>PTZ kamera 10x zoom, USB 2.0, RS-232, Full HD.
Režim minimálně 1920x 1080p až 30fps.
Optický zoom minimálně 10x, digitální minimálně 16x.
Rozhraníá USB2.0 pro připojení k PC.
Možnost IP streamingu (H.264).
IR dálkový ovladač.
Možnost připojení RS232 kontroleru.
Napájení 5V z USB nebo 12V DC zdroj.
Záběr objektivu minimálně 58.5°.
2D a 3D potlačení šumu s "low noise CMOS senzorem".
Kompatibilita minimálně s aplikacemi Zoom, MS Teams, Google Meets Facebookem, Youtube, střižnami OBS, ...
Kompatilita s aplikací od PTZ optics na ovládání PTZ kamer (OBS plugin).
Možnost překlopení a zrcadelní.
Závěrka rozsah minimálně 1/30s-1/10000s.
Součástí balení také USB kabel pro kameru.
Součástí balení je napájecí 12 DC adaptér.</t>
  </si>
  <si>
    <r>
      <t xml:space="preserve">Sada 2x bezdrátový mikrofon s jedním přijímačem s možnost rozdělení zvukové stopy na mono, či stereo při zapojení dvou mikrofonů.
Provoz na 2,4 GHz frekvenci.
Obsahuje displej a minimálně 5 hodinovou baterii dobíjecí přes USB-C.
Dosah minimálně 50 m. Připojení na kameru 3,5 Jack.
Automatické vyhledání vhodného kanálu.
Kvalita záznamu 48KHz/16-Bit. Prodleva &lt;20ms (max).
</t>
    </r>
    <r>
      <rPr>
        <b/>
        <sz val="11"/>
        <color theme="1"/>
        <rFont val="Calibri"/>
        <family val="2"/>
        <charset val="238"/>
        <scheme val="minor"/>
      </rPr>
      <t xml:space="preserve">
Přijímač:
</t>
    </r>
    <r>
      <rPr>
        <sz val="11"/>
        <color theme="1"/>
        <rFont val="Calibri"/>
        <family val="2"/>
        <charset val="238"/>
        <scheme val="minor"/>
      </rPr>
      <t xml:space="preserve">Možnost uchycení přijímače svorka (klipsna) na pásek, sáňky.
Audio vstup: 1x 3,5 mm TRS samice - mikrofonní výstup, 1x 3.5 mm TRS samice - sluchátka.
Citlivost minimálně 0 - 12dB.
Nabíjení USB-C. Kapacita baterie minimálně 300mAh.
Displej LCD ukazuje minimálně signál, stav baterie, hlasitost.
</t>
    </r>
    <r>
      <rPr>
        <b/>
        <sz val="11"/>
        <color theme="1"/>
        <rFont val="Calibri"/>
        <family val="2"/>
        <charset val="238"/>
        <scheme val="minor"/>
      </rPr>
      <t>Vysílače:</t>
    </r>
    <r>
      <rPr>
        <sz val="11"/>
        <color theme="1"/>
        <rFont val="Calibri"/>
        <family val="2"/>
        <charset val="238"/>
        <scheme val="minor"/>
      </rPr>
      <t xml:space="preserve">
Možnost uchycení přijímače svorka (klipsna). Klopový mikrofon uchycení na klopu.
Audio vstup: 1x 3,5 mm TRS samice - na mikrofon.
Nabíjení USB-C. Kapacita baterie minimálně 300mAh.
Displej LCD ukazuje minimálně signál, stav baterie, hlasitost.
Mikrofon integrovaný mono, všesměrový. Mikrofon klopový mono všesměrový přípojení 1x 3,5 mm TRS samec (jack).
</t>
    </r>
    <r>
      <rPr>
        <b/>
        <sz val="11"/>
        <color theme="1"/>
        <rFont val="Calibri"/>
        <family val="2"/>
        <charset val="238"/>
        <scheme val="minor"/>
      </rPr>
      <t xml:space="preserve">Obsah balení minimálně: 
</t>
    </r>
    <r>
      <rPr>
        <sz val="11"/>
        <color theme="1"/>
        <rFont val="Calibri"/>
        <family val="2"/>
        <charset val="238"/>
        <scheme val="minor"/>
      </rPr>
      <t>1x přijímač, 2x vysílač, 
TRS kabel do kamery, foťáku,
TRRS kabel pro smartphone, resp. noteboky,
2x kočka proti větru, USB-C kabel pro nabíjení, 2x klopový mikrofon.</t>
    </r>
  </si>
  <si>
    <t>Sada bezdrátových klopových mikrofonů</t>
  </si>
  <si>
    <t>ANO</t>
  </si>
  <si>
    <t>Studentská vědecká konference 2021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</si>
  <si>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</si>
  <si>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C-TECH CAM-11FHD (CAM-11FHD), záruka 24 měsíců</t>
  </si>
  <si>
    <t>A4tech HU-35 USB černá (HU-35), záruka 24 měsíců</t>
  </si>
  <si>
    <t>Genius HS-M200C Single Jack (31710151103), záruka 24 měsíců</t>
  </si>
  <si>
    <t>Genius HS-200C Dual Jack (31710151100 ), záruka 24 měsíců</t>
  </si>
  <si>
    <t>Niceboy VOICE Call PRO (voice-call-pro), záruka 24 měsíců</t>
  </si>
  <si>
    <t>C930e BUSINESS WEBCAM (960-000972), záruka 24 měsíců</t>
  </si>
  <si>
    <t>Stativ s fluidní hlavou a nosností 5 kg. Dosahuje výšky až 170 cm. Ideální pro video účely, obsahuje fluidní video hlavu., záruka 24 měsíců</t>
  </si>
  <si>
    <t>Jabra SPEAK 510+, USB, BT, LINK 360, MS (7510-309), záruka 24 měsíců</t>
  </si>
  <si>
    <t>V20C | VALUE HD (VVHD015), záruka 24 měsíců</t>
  </si>
  <si>
    <t>Comica BoomX-D D2 - bezdrátový video mikrofon, mikroport na rozhovory,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</si>
</sst>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21" fillId="0" borderId="0"/>
  </cellStyleXfs>
  <cellXfs count="16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 applyProtection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2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19" fillId="4" borderId="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  <protection locked="0"/>
    </xf>
    <xf numFmtId="0" fontId="19" fillId="4" borderId="25" xfId="0" applyFont="1" applyFill="1" applyBorder="1" applyAlignment="1" applyProtection="1">
      <alignment horizontal="center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23" xfId="0" applyFont="1" applyFill="1" applyBorder="1" applyAlignment="1" applyProtection="1">
      <alignment horizontal="center" vertical="center" wrapText="1"/>
      <protection locked="0"/>
    </xf>
    <xf numFmtId="0" fontId="19" fillId="4" borderId="10" xfId="0" applyFont="1" applyFill="1" applyBorder="1" applyAlignment="1" applyProtection="1">
      <alignment horizontal="center" vertical="center" wrapText="1"/>
      <protection locked="0"/>
    </xf>
    <xf numFmtId="164" fontId="19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12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6"/>
  <sheetViews>
    <sheetView tabSelected="1" topLeftCell="I16" zoomScaleNormal="100" workbookViewId="0">
      <selection activeCell="N15" sqref="N15:N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119.140625" style="1" customWidth="1"/>
    <col min="7" max="7" width="27.85546875" style="1" customWidth="1"/>
    <col min="8" max="8" width="31.7109375" style="1" customWidth="1"/>
    <col min="9" max="9" width="23.5703125" style="1" bestFit="1" customWidth="1"/>
    <col min="10" max="10" width="19" style="1" bestFit="1" customWidth="1"/>
    <col min="11" max="11" width="38" customWidth="1"/>
    <col min="12" max="12" width="29.7109375" hidden="1" customWidth="1"/>
    <col min="13" max="13" width="27.5703125" customWidth="1"/>
    <col min="14" max="14" width="34.5703125" style="1" customWidth="1"/>
    <col min="15" max="15" width="28" style="1" customWidth="1"/>
    <col min="16" max="16" width="16.7109375" style="1" hidden="1" customWidth="1"/>
    <col min="17" max="17" width="24" bestFit="1" customWidth="1"/>
    <col min="18" max="18" width="23.28515625" customWidth="1"/>
    <col min="19" max="19" width="20.7109375" bestFit="1" customWidth="1"/>
    <col min="20" max="20" width="19.7109375" bestFit="1" customWidth="1"/>
    <col min="21" max="21" width="11.140625" hidden="1" customWidth="1"/>
    <col min="22" max="22" width="35.85546875" style="4" customWidth="1"/>
  </cols>
  <sheetData>
    <row r="1" spans="1:22" s="5" customFormat="1" ht="42.6" customHeight="1" x14ac:dyDescent="0.25">
      <c r="B1" s="125" t="s">
        <v>41</v>
      </c>
      <c r="C1" s="126"/>
      <c r="D1" s="126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" customHeight="1" x14ac:dyDescent="0.25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62" t="s">
        <v>2</v>
      </c>
      <c r="H5" s="6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60" t="s">
        <v>5</v>
      </c>
      <c r="H6" s="61" t="s">
        <v>32</v>
      </c>
      <c r="I6" s="36" t="s">
        <v>21</v>
      </c>
      <c r="J6" s="36" t="s">
        <v>22</v>
      </c>
      <c r="K6" s="24" t="s">
        <v>62</v>
      </c>
      <c r="L6" s="36" t="s">
        <v>23</v>
      </c>
      <c r="M6" s="40" t="s">
        <v>24</v>
      </c>
      <c r="N6" s="36" t="s">
        <v>25</v>
      </c>
      <c r="O6" s="36" t="s">
        <v>26</v>
      </c>
      <c r="P6" s="36" t="s">
        <v>27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28</v>
      </c>
      <c r="V6" s="36" t="s">
        <v>29</v>
      </c>
    </row>
    <row r="7" spans="1:22" ht="82.15" customHeight="1" thickTop="1" x14ac:dyDescent="0.25">
      <c r="A7" s="27"/>
      <c r="B7" s="42">
        <v>1</v>
      </c>
      <c r="C7" s="57" t="s">
        <v>36</v>
      </c>
      <c r="D7" s="43">
        <v>8</v>
      </c>
      <c r="E7" s="49" t="s">
        <v>17</v>
      </c>
      <c r="F7" s="92" t="s">
        <v>44</v>
      </c>
      <c r="G7" s="113" t="s">
        <v>63</v>
      </c>
      <c r="H7" s="153"/>
      <c r="I7" s="150" t="s">
        <v>30</v>
      </c>
      <c r="J7" s="151" t="s">
        <v>31</v>
      </c>
      <c r="K7" s="151"/>
      <c r="L7" s="157"/>
      <c r="M7" s="158" t="s">
        <v>42</v>
      </c>
      <c r="N7" s="158" t="s">
        <v>43</v>
      </c>
      <c r="O7" s="44">
        <v>14</v>
      </c>
      <c r="P7" s="45">
        <f t="shared" ref="P7:P16" si="0">D7*Q7</f>
        <v>8000</v>
      </c>
      <c r="Q7" s="46">
        <v>1000</v>
      </c>
      <c r="R7" s="119">
        <v>543</v>
      </c>
      <c r="S7" s="47">
        <f t="shared" ref="S7:S16" si="1">D7*R7</f>
        <v>4344</v>
      </c>
      <c r="T7" s="48" t="str">
        <f t="shared" ref="T7" si="2">IF(ISNUMBER(R7), IF(R7&gt;Q7,"NEVYHOVUJE","VYHOVUJE")," ")</f>
        <v>VYHOVUJE</v>
      </c>
      <c r="U7" s="157"/>
      <c r="V7" s="49" t="s">
        <v>12</v>
      </c>
    </row>
    <row r="8" spans="1:22" ht="82.15" customHeight="1" x14ac:dyDescent="0.25">
      <c r="B8" s="70">
        <v>2</v>
      </c>
      <c r="C8" s="82" t="s">
        <v>37</v>
      </c>
      <c r="D8" s="71">
        <v>3</v>
      </c>
      <c r="E8" s="72" t="s">
        <v>17</v>
      </c>
      <c r="F8" s="93" t="s">
        <v>45</v>
      </c>
      <c r="G8" s="114" t="s">
        <v>64</v>
      </c>
      <c r="H8" s="148"/>
      <c r="I8" s="133"/>
      <c r="J8" s="143"/>
      <c r="K8" s="143"/>
      <c r="L8" s="140"/>
      <c r="M8" s="159"/>
      <c r="N8" s="159"/>
      <c r="O8" s="73">
        <v>14</v>
      </c>
      <c r="P8" s="74">
        <f t="shared" si="0"/>
        <v>1500</v>
      </c>
      <c r="Q8" s="75">
        <v>500</v>
      </c>
      <c r="R8" s="120">
        <v>228</v>
      </c>
      <c r="S8" s="76">
        <f t="shared" si="1"/>
        <v>684</v>
      </c>
      <c r="T8" s="77" t="str">
        <f t="shared" ref="T8" si="3">IF(ISNUMBER(R8), IF(R8&gt;Q8,"NEVYHOVUJE","VYHOVUJE")," ")</f>
        <v>VYHOVUJE</v>
      </c>
      <c r="U8" s="140"/>
      <c r="V8" s="72" t="s">
        <v>14</v>
      </c>
    </row>
    <row r="9" spans="1:22" s="5" customFormat="1" ht="82.15" customHeight="1" x14ac:dyDescent="0.25">
      <c r="B9" s="70">
        <v>3</v>
      </c>
      <c r="C9" s="78" t="s">
        <v>38</v>
      </c>
      <c r="D9" s="71">
        <v>2</v>
      </c>
      <c r="E9" s="72" t="s">
        <v>17</v>
      </c>
      <c r="F9" s="93" t="s">
        <v>46</v>
      </c>
      <c r="G9" s="114" t="s">
        <v>65</v>
      </c>
      <c r="H9" s="148"/>
      <c r="I9" s="133"/>
      <c r="J9" s="143"/>
      <c r="K9" s="143"/>
      <c r="L9" s="140"/>
      <c r="M9" s="159"/>
      <c r="N9" s="159"/>
      <c r="O9" s="73">
        <v>14</v>
      </c>
      <c r="P9" s="74">
        <f t="shared" si="0"/>
        <v>400</v>
      </c>
      <c r="Q9" s="75">
        <v>200</v>
      </c>
      <c r="R9" s="120">
        <v>73</v>
      </c>
      <c r="S9" s="76">
        <f t="shared" si="1"/>
        <v>146</v>
      </c>
      <c r="T9" s="77" t="str">
        <f t="shared" ref="T9:T11" si="4">IF(ISNUMBER(R9), IF(R9&gt;Q9,"NEVYHOVUJE","VYHOVUJE")," ")</f>
        <v>VYHOVUJE</v>
      </c>
      <c r="U9" s="140"/>
      <c r="V9" s="72" t="s">
        <v>14</v>
      </c>
    </row>
    <row r="10" spans="1:22" s="5" customFormat="1" ht="82.15" customHeight="1" x14ac:dyDescent="0.25">
      <c r="B10" s="70">
        <v>4</v>
      </c>
      <c r="C10" s="78" t="s">
        <v>39</v>
      </c>
      <c r="D10" s="71">
        <v>2</v>
      </c>
      <c r="E10" s="72" t="s">
        <v>17</v>
      </c>
      <c r="F10" s="93" t="s">
        <v>47</v>
      </c>
      <c r="G10" s="114" t="s">
        <v>66</v>
      </c>
      <c r="H10" s="148"/>
      <c r="I10" s="133"/>
      <c r="J10" s="143"/>
      <c r="K10" s="143"/>
      <c r="L10" s="140"/>
      <c r="M10" s="159"/>
      <c r="N10" s="159"/>
      <c r="O10" s="73">
        <v>14</v>
      </c>
      <c r="P10" s="74">
        <f t="shared" si="0"/>
        <v>400</v>
      </c>
      <c r="Q10" s="75">
        <v>200</v>
      </c>
      <c r="R10" s="120">
        <v>73</v>
      </c>
      <c r="S10" s="76">
        <f t="shared" si="1"/>
        <v>146</v>
      </c>
      <c r="T10" s="77" t="str">
        <f t="shared" si="4"/>
        <v>VYHOVUJE</v>
      </c>
      <c r="U10" s="140"/>
      <c r="V10" s="72" t="s">
        <v>14</v>
      </c>
    </row>
    <row r="11" spans="1:22" s="5" customFormat="1" ht="90" customHeight="1" thickBot="1" x14ac:dyDescent="0.3">
      <c r="B11" s="83">
        <v>5</v>
      </c>
      <c r="C11" s="84" t="s">
        <v>40</v>
      </c>
      <c r="D11" s="85">
        <v>1</v>
      </c>
      <c r="E11" s="86" t="s">
        <v>17</v>
      </c>
      <c r="F11" s="94" t="s">
        <v>48</v>
      </c>
      <c r="G11" s="115" t="s">
        <v>67</v>
      </c>
      <c r="H11" s="149"/>
      <c r="I11" s="134"/>
      <c r="J11" s="144"/>
      <c r="K11" s="144"/>
      <c r="L11" s="141"/>
      <c r="M11" s="160"/>
      <c r="N11" s="160"/>
      <c r="O11" s="87">
        <v>21</v>
      </c>
      <c r="P11" s="88">
        <f t="shared" si="0"/>
        <v>2500</v>
      </c>
      <c r="Q11" s="89">
        <v>2500</v>
      </c>
      <c r="R11" s="121">
        <v>1329</v>
      </c>
      <c r="S11" s="90">
        <f t="shared" si="1"/>
        <v>1329</v>
      </c>
      <c r="T11" s="91" t="str">
        <f t="shared" si="4"/>
        <v>VYHOVUJE</v>
      </c>
      <c r="U11" s="141"/>
      <c r="V11" s="86" t="s">
        <v>13</v>
      </c>
    </row>
    <row r="12" spans="1:22" s="5" customFormat="1" ht="195" customHeight="1" x14ac:dyDescent="0.25">
      <c r="B12" s="63">
        <v>6</v>
      </c>
      <c r="C12" s="96" t="s">
        <v>33</v>
      </c>
      <c r="D12" s="64">
        <v>1</v>
      </c>
      <c r="E12" s="79" t="s">
        <v>17</v>
      </c>
      <c r="F12" s="95" t="s">
        <v>52</v>
      </c>
      <c r="G12" s="116" t="s">
        <v>68</v>
      </c>
      <c r="H12" s="147"/>
      <c r="I12" s="132" t="s">
        <v>30</v>
      </c>
      <c r="J12" s="132" t="s">
        <v>60</v>
      </c>
      <c r="K12" s="142" t="s">
        <v>61</v>
      </c>
      <c r="L12" s="139"/>
      <c r="M12" s="135" t="s">
        <v>50</v>
      </c>
      <c r="N12" s="138" t="s">
        <v>51</v>
      </c>
      <c r="O12" s="65">
        <v>21</v>
      </c>
      <c r="P12" s="66">
        <f t="shared" si="0"/>
        <v>2800</v>
      </c>
      <c r="Q12" s="67">
        <v>2800</v>
      </c>
      <c r="R12" s="122">
        <v>2517</v>
      </c>
      <c r="S12" s="68">
        <f t="shared" si="1"/>
        <v>2517</v>
      </c>
      <c r="T12" s="69" t="str">
        <f t="shared" ref="T12:T16" si="5">IF(ISNUMBER(R12), IF(R12&gt;Q12,"NEVYHOVUJE","VYHOVUJE")," ")</f>
        <v>VYHOVUJE</v>
      </c>
      <c r="U12" s="139"/>
      <c r="V12" s="79" t="s">
        <v>12</v>
      </c>
    </row>
    <row r="13" spans="1:22" s="5" customFormat="1" ht="180.6" customHeight="1" x14ac:dyDescent="0.25">
      <c r="B13" s="70">
        <v>7</v>
      </c>
      <c r="C13" s="97" t="s">
        <v>53</v>
      </c>
      <c r="D13" s="71">
        <v>1</v>
      </c>
      <c r="E13" s="72" t="s">
        <v>17</v>
      </c>
      <c r="F13" s="93" t="s">
        <v>54</v>
      </c>
      <c r="G13" s="114" t="s">
        <v>69</v>
      </c>
      <c r="H13" s="148"/>
      <c r="I13" s="133"/>
      <c r="J13" s="133"/>
      <c r="K13" s="143"/>
      <c r="L13" s="140"/>
      <c r="M13" s="136"/>
      <c r="N13" s="136"/>
      <c r="O13" s="73">
        <v>21</v>
      </c>
      <c r="P13" s="74">
        <f t="shared" si="0"/>
        <v>1500</v>
      </c>
      <c r="Q13" s="75">
        <v>1500</v>
      </c>
      <c r="R13" s="120">
        <v>1500</v>
      </c>
      <c r="S13" s="76">
        <f t="shared" si="1"/>
        <v>1500</v>
      </c>
      <c r="T13" s="77" t="str">
        <f t="shared" si="5"/>
        <v>VYHOVUJE</v>
      </c>
      <c r="U13" s="140"/>
      <c r="V13" s="72" t="s">
        <v>16</v>
      </c>
    </row>
    <row r="14" spans="1:22" s="5" customFormat="1" ht="241.15" customHeight="1" thickBot="1" x14ac:dyDescent="0.3">
      <c r="B14" s="83">
        <v>8</v>
      </c>
      <c r="C14" s="105" t="s">
        <v>55</v>
      </c>
      <c r="D14" s="85">
        <v>1</v>
      </c>
      <c r="E14" s="86" t="s">
        <v>17</v>
      </c>
      <c r="F14" s="112" t="s">
        <v>56</v>
      </c>
      <c r="G14" s="115" t="s">
        <v>70</v>
      </c>
      <c r="H14" s="149"/>
      <c r="I14" s="134"/>
      <c r="J14" s="134"/>
      <c r="K14" s="144"/>
      <c r="L14" s="141"/>
      <c r="M14" s="137"/>
      <c r="N14" s="137"/>
      <c r="O14" s="87">
        <v>21</v>
      </c>
      <c r="P14" s="88">
        <f t="shared" si="0"/>
        <v>3000</v>
      </c>
      <c r="Q14" s="89">
        <v>3000</v>
      </c>
      <c r="R14" s="121">
        <v>2080</v>
      </c>
      <c r="S14" s="90">
        <f t="shared" si="1"/>
        <v>2080</v>
      </c>
      <c r="T14" s="91" t="str">
        <f t="shared" si="5"/>
        <v>VYHOVUJE</v>
      </c>
      <c r="U14" s="141"/>
      <c r="V14" s="86" t="s">
        <v>13</v>
      </c>
    </row>
    <row r="15" spans="1:22" s="5" customFormat="1" ht="262.14999999999998" customHeight="1" x14ac:dyDescent="0.25">
      <c r="B15" s="100">
        <v>9</v>
      </c>
      <c r="C15" s="101" t="s">
        <v>49</v>
      </c>
      <c r="D15" s="102">
        <v>1</v>
      </c>
      <c r="E15" s="103" t="s">
        <v>17</v>
      </c>
      <c r="F15" s="104" t="s">
        <v>57</v>
      </c>
      <c r="G15" s="117" t="s">
        <v>71</v>
      </c>
      <c r="H15" s="147"/>
      <c r="I15" s="133" t="s">
        <v>30</v>
      </c>
      <c r="J15" s="145" t="s">
        <v>31</v>
      </c>
      <c r="K15" s="145"/>
      <c r="L15" s="139"/>
      <c r="M15" s="138" t="s">
        <v>50</v>
      </c>
      <c r="N15" s="138" t="s">
        <v>51</v>
      </c>
      <c r="O15" s="106">
        <v>21</v>
      </c>
      <c r="P15" s="107">
        <f t="shared" si="0"/>
        <v>7500</v>
      </c>
      <c r="Q15" s="108">
        <v>7500</v>
      </c>
      <c r="R15" s="123">
        <v>7500</v>
      </c>
      <c r="S15" s="109">
        <f t="shared" si="1"/>
        <v>7500</v>
      </c>
      <c r="T15" s="110" t="str">
        <f t="shared" si="5"/>
        <v>VYHOVUJE</v>
      </c>
      <c r="U15" s="81"/>
      <c r="V15" s="103" t="s">
        <v>12</v>
      </c>
    </row>
    <row r="16" spans="1:22" s="5" customFormat="1" ht="409.6" customHeight="1" thickBot="1" x14ac:dyDescent="0.3">
      <c r="B16" s="50">
        <v>10</v>
      </c>
      <c r="C16" s="111" t="s">
        <v>59</v>
      </c>
      <c r="D16" s="51">
        <v>1</v>
      </c>
      <c r="E16" s="80" t="s">
        <v>17</v>
      </c>
      <c r="F16" s="99" t="s">
        <v>58</v>
      </c>
      <c r="G16" s="118" t="s">
        <v>72</v>
      </c>
      <c r="H16" s="161"/>
      <c r="I16" s="156"/>
      <c r="J16" s="146"/>
      <c r="K16" s="146"/>
      <c r="L16" s="165"/>
      <c r="M16" s="152"/>
      <c r="N16" s="152"/>
      <c r="O16" s="52">
        <v>21</v>
      </c>
      <c r="P16" s="53">
        <f t="shared" si="0"/>
        <v>6500</v>
      </c>
      <c r="Q16" s="54">
        <v>6500</v>
      </c>
      <c r="R16" s="124">
        <v>6500</v>
      </c>
      <c r="S16" s="55">
        <f t="shared" si="1"/>
        <v>6500</v>
      </c>
      <c r="T16" s="56" t="str">
        <f t="shared" si="5"/>
        <v>VYHOVUJE</v>
      </c>
      <c r="U16" s="98"/>
      <c r="V16" s="80" t="s">
        <v>15</v>
      </c>
    </row>
    <row r="17" spans="1:22" ht="13.5" customHeight="1" thickTop="1" thickBo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41"/>
      <c r="T17" s="5"/>
      <c r="U17" s="5"/>
    </row>
    <row r="18" spans="1:22" ht="60" customHeight="1" thickTop="1" thickBot="1" x14ac:dyDescent="0.3">
      <c r="A18" s="5"/>
      <c r="B18" s="127" t="s">
        <v>35</v>
      </c>
      <c r="C18" s="128"/>
      <c r="D18" s="128"/>
      <c r="E18" s="128"/>
      <c r="F18" s="128"/>
      <c r="G18" s="128"/>
      <c r="H18" s="59"/>
      <c r="I18" s="28"/>
      <c r="J18" s="28"/>
      <c r="K18" s="28"/>
      <c r="L18" s="29"/>
      <c r="M18" s="8"/>
      <c r="N18" s="8"/>
      <c r="O18" s="30"/>
      <c r="P18" s="30"/>
      <c r="Q18" s="31" t="s">
        <v>10</v>
      </c>
      <c r="R18" s="129" t="s">
        <v>11</v>
      </c>
      <c r="S18" s="130"/>
      <c r="T18" s="131"/>
      <c r="U18" s="22"/>
      <c r="V18" s="32"/>
    </row>
    <row r="19" spans="1:22" ht="33" customHeight="1" thickTop="1" thickBot="1" x14ac:dyDescent="0.3">
      <c r="A19" s="5"/>
      <c r="B19" s="154" t="s">
        <v>34</v>
      </c>
      <c r="C19" s="155"/>
      <c r="D19" s="155"/>
      <c r="E19" s="155"/>
      <c r="F19" s="155"/>
      <c r="G19" s="155"/>
      <c r="H19" s="58"/>
      <c r="I19" s="33"/>
      <c r="L19" s="12"/>
      <c r="M19" s="12"/>
      <c r="N19" s="12"/>
      <c r="O19" s="34"/>
      <c r="P19" s="34"/>
      <c r="Q19" s="35">
        <f>SUM(P7:P16)</f>
        <v>34100</v>
      </c>
      <c r="R19" s="162">
        <f>SUM(S7:S16)</f>
        <v>26746</v>
      </c>
      <c r="S19" s="163"/>
      <c r="T19" s="164"/>
      <c r="U19" s="5"/>
    </row>
    <row r="20" spans="1:22" ht="14.25" customHeight="1" thickTop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2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2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2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2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2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2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2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2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2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2" ht="14.25" customHeight="1" x14ac:dyDescent="0.25">
      <c r="A30" s="5"/>
      <c r="B30" s="5"/>
      <c r="K30" s="5"/>
      <c r="L30" s="5"/>
      <c r="M30" s="5"/>
      <c r="Q30" s="5"/>
      <c r="R30" s="5"/>
      <c r="S30" s="5"/>
      <c r="T30" s="5"/>
      <c r="U30" s="5"/>
    </row>
    <row r="31" spans="1:22" ht="14.25" customHeight="1" x14ac:dyDescent="0.25">
      <c r="A31" s="5"/>
      <c r="B31" s="5"/>
      <c r="K31" s="5"/>
      <c r="L31" s="5"/>
      <c r="M31" s="5"/>
      <c r="Q31" s="5"/>
      <c r="R31" s="5"/>
      <c r="S31" s="5"/>
      <c r="T31" s="5"/>
      <c r="U31" s="5"/>
    </row>
    <row r="32" spans="1:22" ht="14.25" customHeight="1" x14ac:dyDescent="0.25">
      <c r="A32" s="5"/>
      <c r="B32" s="5"/>
      <c r="K32" s="5"/>
      <c r="L32" s="5"/>
      <c r="M32" s="5"/>
      <c r="Q32" s="5"/>
      <c r="R32" s="5"/>
      <c r="S32" s="5"/>
      <c r="T32" s="5"/>
      <c r="U32" s="5"/>
    </row>
    <row r="33" spans="1:21" ht="14.25" customHeight="1" x14ac:dyDescent="0.25">
      <c r="A33" s="5"/>
      <c r="B33" s="5"/>
      <c r="K33" s="5"/>
      <c r="L33" s="5"/>
      <c r="M33" s="5"/>
      <c r="Q33" s="5"/>
      <c r="R33" s="5"/>
      <c r="S33" s="5"/>
      <c r="T33" s="5"/>
      <c r="U33" s="5"/>
    </row>
    <row r="34" spans="1:21" ht="14.25" customHeight="1" x14ac:dyDescent="0.25">
      <c r="A34" s="5"/>
      <c r="B34" s="5"/>
      <c r="K34" s="5"/>
      <c r="L34" s="5"/>
      <c r="M34" s="5"/>
      <c r="Q34" s="5"/>
      <c r="R34" s="5"/>
      <c r="S34" s="5"/>
      <c r="T34" s="5"/>
      <c r="U34" s="5"/>
    </row>
    <row r="35" spans="1:21" ht="14.25" customHeight="1" x14ac:dyDescent="0.25">
      <c r="A35" s="5"/>
      <c r="B35" s="5"/>
      <c r="K35" s="5"/>
      <c r="L35" s="5"/>
      <c r="M35" s="5"/>
      <c r="Q35" s="5"/>
      <c r="R35" s="5"/>
      <c r="S35" s="5"/>
      <c r="T35" s="5"/>
      <c r="U35" s="5"/>
    </row>
    <row r="36" spans="1:21" ht="14.25" customHeight="1" x14ac:dyDescent="0.25">
      <c r="A36" s="5"/>
      <c r="B36" s="5"/>
      <c r="K36" s="5"/>
      <c r="L36" s="5"/>
      <c r="M36" s="5"/>
      <c r="Q36" s="5"/>
      <c r="R36" s="5"/>
      <c r="S36" s="5"/>
      <c r="T36" s="5"/>
      <c r="U36" s="5"/>
    </row>
    <row r="37" spans="1:21" ht="14.25" customHeight="1" x14ac:dyDescent="0.25">
      <c r="A37" s="5"/>
      <c r="B37" s="5"/>
      <c r="K37" s="5"/>
      <c r="L37" s="5"/>
      <c r="M37" s="5"/>
      <c r="Q37" s="5"/>
      <c r="R37" s="5"/>
      <c r="S37" s="5"/>
      <c r="T37" s="5"/>
      <c r="U37" s="5"/>
    </row>
    <row r="38" spans="1:21" ht="14.25" customHeight="1" x14ac:dyDescent="0.25">
      <c r="B38" s="5"/>
      <c r="K38" s="5"/>
      <c r="L38" s="5"/>
      <c r="M38" s="5"/>
      <c r="Q38" s="5"/>
      <c r="R38" s="5"/>
      <c r="S38" s="5"/>
      <c r="T38" s="5"/>
      <c r="U38" s="5"/>
    </row>
    <row r="39" spans="1:21" ht="14.25" customHeight="1" x14ac:dyDescent="0.25">
      <c r="B39" s="5"/>
      <c r="K39" s="5"/>
      <c r="L39" s="5"/>
      <c r="M39" s="5"/>
      <c r="Q39" s="5"/>
      <c r="R39" s="5"/>
      <c r="S39" s="5"/>
      <c r="T39" s="5"/>
      <c r="U39" s="5"/>
    </row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password="C143" sheet="1" objects="1" scenarios="1"/>
  <mergeCells count="28">
    <mergeCell ref="U12:U14"/>
    <mergeCell ref="M15:M16"/>
    <mergeCell ref="K7:K11"/>
    <mergeCell ref="H7:H11"/>
    <mergeCell ref="B19:G19"/>
    <mergeCell ref="I12:I14"/>
    <mergeCell ref="I15:I16"/>
    <mergeCell ref="L7:L11"/>
    <mergeCell ref="M7:M11"/>
    <mergeCell ref="N7:N11"/>
    <mergeCell ref="U7:U11"/>
    <mergeCell ref="H15:H16"/>
    <mergeCell ref="R19:T19"/>
    <mergeCell ref="N15:N16"/>
    <mergeCell ref="L15:L16"/>
    <mergeCell ref="B1:D1"/>
    <mergeCell ref="B18:G18"/>
    <mergeCell ref="R18:T18"/>
    <mergeCell ref="J12:J14"/>
    <mergeCell ref="M12:M14"/>
    <mergeCell ref="N12:N14"/>
    <mergeCell ref="L12:L14"/>
    <mergeCell ref="K12:K14"/>
    <mergeCell ref="K15:K16"/>
    <mergeCell ref="J15:J16"/>
    <mergeCell ref="H12:H14"/>
    <mergeCell ref="I7:I11"/>
    <mergeCell ref="J7:J11"/>
  </mergeCells>
  <conditionalFormatting sqref="B7 D7">
    <cfRule type="containsBlanks" dxfId="12" priority="51">
      <formula>LEN(TRIM(B7))=0</formula>
    </cfRule>
  </conditionalFormatting>
  <conditionalFormatting sqref="B7">
    <cfRule type="cellIs" dxfId="11" priority="46" operator="greaterThanOrEqual">
      <formula>1</formula>
    </cfRule>
  </conditionalFormatting>
  <conditionalFormatting sqref="T7:T16">
    <cfRule type="cellIs" dxfId="10" priority="43" operator="equal">
      <formula>"VYHOVUJE"</formula>
    </cfRule>
  </conditionalFormatting>
  <conditionalFormatting sqref="T7:T16">
    <cfRule type="cellIs" dxfId="9" priority="42" operator="equal">
      <formula>"NEVYHOVUJE"</formula>
    </cfRule>
  </conditionalFormatting>
  <conditionalFormatting sqref="G7:H7">
    <cfRule type="containsBlanks" dxfId="8" priority="23">
      <formula>LEN(TRIM(G7))=0</formula>
    </cfRule>
  </conditionalFormatting>
  <conditionalFormatting sqref="G7:H7">
    <cfRule type="containsBlanks" dxfId="7" priority="22">
      <formula>LEN(TRIM(G7))=0</formula>
    </cfRule>
  </conditionalFormatting>
  <conditionalFormatting sqref="G7:H7">
    <cfRule type="notContainsBlanks" dxfId="6" priority="21">
      <formula>LEN(TRIM(G7))&gt;0</formula>
    </cfRule>
  </conditionalFormatting>
  <conditionalFormatting sqref="G7:H7">
    <cfRule type="notContainsBlanks" dxfId="5" priority="20">
      <formula>LEN(TRIM(G7))&gt;0</formula>
    </cfRule>
  </conditionalFormatting>
  <conditionalFormatting sqref="G7:H7">
    <cfRule type="notContainsBlanks" dxfId="4" priority="19">
      <formula>LEN(TRIM(G7))&gt;0</formula>
    </cfRule>
  </conditionalFormatting>
  <conditionalFormatting sqref="R7">
    <cfRule type="containsBlanks" dxfId="3" priority="13">
      <formula>LEN(TRIM(R7))=0</formula>
    </cfRule>
  </conditionalFormatting>
  <conditionalFormatting sqref="R7">
    <cfRule type="notContainsBlanks" dxfId="2" priority="12">
      <formula>LEN(TRIM(R7))&gt;0</formula>
    </cfRule>
  </conditionalFormatting>
  <conditionalFormatting sqref="R7:R16">
    <cfRule type="notContainsBlanks" dxfId="1" priority="11">
      <formula>LEN(TRIM(R7))&gt;0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6" xr:uid="{00000000-0002-0000-0000-000001000000}">
      <formula1>"ks,bal,sada,"</formula1>
    </dataValidation>
    <dataValidation type="list" allowBlank="1" showInputMessage="1" showErrorMessage="1" sqref="J12 J15:J16" xr:uid="{00000000-0002-0000-0000-000002000000}">
      <formula1>"ANO,NE"</formula1>
    </dataValidation>
    <dataValidation type="list" allowBlank="1" showInputMessage="1" showErrorMessage="1" sqref="V7:V16" xr:uid="{00000000-0002-0000-0000-000003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sHEBjoQQtht1ri3ORFPaOQXZiUsnYXwPYgz6StZS1gE=</DigestValue>
    </Reference>
    <Reference Type="http://www.w3.org/2000/09/xmldsig#Object" URI="#idOfficeObject">
      <DigestMethod Algorithm="http://www.w3.org/2001/04/xmlenc#sha256"/>
      <DigestValue>GbtqILWT5uVqUUxPN+aJjyR+29G7slTEECbIVCrDzKE=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KGlKDqx9OWa4ksfvTi81vU98pTD9vd8cfgMh9oTK8/A=</DigestValue>
    </Reference>
  </SignedInfo>
  <SignatureValue>f8le8GoXqhxUaJGBJdKeD8eWO9ssmIevWbbt9szzQTeuXagBRg9pb8/ksRsa+7M5qvpVGwm56AtB
ssvkXk3xef7vVeByegDDpEpe3BPWfDuvmmK2cDxuFh6YxSymIK8use650HR9frpK/IsMV5kM5Osb
vWv8UE/n3TahOOFpIsE3lFFQX/QMarZIfoSH0zINk7jzjZvVQNF8fqgkbePLpNUFwkmN9q950q34
T5kBaxCegl/cac80QLDvZylpLZo3SlVkKRrYSa4MuMqwZ31nwYjhJIhKo2m4LptTvxq3drBVSDKz
ozoCcFypOFOv1kQ+Vnw2QQ9GuxzWY8yj3bPEBw==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k9F97Obo1eG97kVp1fZSGD1JrF7QBZDLou+W6MwOItQ=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EAIpcIkwS0OGU/LZDqva0jMzwm3H/4hV4ql96GBNM30=</DigestValue>
      </Reference>
      <Reference URI="/xl/sharedStrings.xml?ContentType=application/vnd.openxmlformats-officedocument.spreadsheetml.sharedStrings+xml">
        <DigestMethod Algorithm="http://www.w3.org/2001/04/xmlenc#sha256"/>
        <DigestValue>M1NUfTu2UclLL/wA7nPmaLhJvYaGHdJsQtVoTJG9FaE=</DigestValue>
      </Reference>
      <Reference URI="/xl/styles.xml?ContentType=application/vnd.openxmlformats-officedocument.spreadsheetml.styles+xml">
        <DigestMethod Algorithm="http://www.w3.org/2001/04/xmlenc#sha256"/>
        <DigestValue>TV5pje3kF2Qacu9MolP8gyXRSbSU51rvGNTmw5yXGSw=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J774fYxu+Zojl8FKg/FSwChaI/OUehyXng7tO9uaqp8=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uduZd6oAMVfpI1viC/XP6Sk8bvPTumDTiLs2ej9LGZU=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2021-04-23T12:11:52Z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16.0.13901/22</OfficeVersion>
          <ApplicationVersion>16.0.13901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2021-04-23T12:11:52Z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2021-04-23T11:25:01Z</dcterms:modified>
</cp:coreProperties>
</file>